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heh\Documents\Jessica's File\Elmdale Council\"/>
    </mc:Choice>
  </mc:AlternateContent>
  <xr:revisionPtr revIDLastSave="0" documentId="13_ncr:1_{28197D50-0804-42C5-A2EF-2A37D76D495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 for Jan 2021" sheetId="4" r:id="rId1"/>
    <sheet name="Sheet2" sheetId="5" r:id="rId2"/>
    <sheet name="Bank Account Report" sheetId="3" r:id="rId3"/>
  </sheets>
  <definedNames>
    <definedName name="_xlnm._FilterDatabase" localSheetId="1" hidden="1">Sheet2!$A$1:$F$45</definedName>
    <definedName name="CK" localSheetId="1">Sheet2!$B$13</definedName>
    <definedName name="DS" localSheetId="1">Sheet2!$B$2</definedName>
    <definedName name="SC" localSheetId="1">Sheet2!$B$43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4" l="1"/>
  <c r="D6" i="4"/>
  <c r="F6" i="4" s="1"/>
  <c r="F8" i="4" s="1"/>
  <c r="D11" i="4"/>
  <c r="D10" i="4"/>
  <c r="D48" i="5"/>
  <c r="D47" i="5"/>
  <c r="E45" i="5"/>
  <c r="D45" i="5"/>
  <c r="F11" i="4" l="1"/>
  <c r="F13" i="4" s="1"/>
  <c r="F16" i="4" s="1"/>
</calcChain>
</file>

<file path=xl/sharedStrings.xml><?xml version="1.0" encoding="utf-8"?>
<sst xmlns="http://schemas.openxmlformats.org/spreadsheetml/2006/main" count="125" uniqueCount="73">
  <si>
    <t xml:space="preserve"> Subtotal </t>
  </si>
  <si>
    <t xml:space="preserve"> Total Funds Available for 2020/2021</t>
  </si>
  <si>
    <t>Elmdale School Playground Fund</t>
  </si>
  <si>
    <t>Playground Funds  (GIC 0356-9798778)</t>
  </si>
  <si>
    <t>Playground Funds (GIC 0356-9798743)</t>
  </si>
  <si>
    <t xml:space="preserve">Add: 2020-2021 Playground Funds </t>
  </si>
  <si>
    <t xml:space="preserve"> Total playground funds: </t>
  </si>
  <si>
    <t>Bank Balance at Oct 1, 2020</t>
  </si>
  <si>
    <t>ELMDALE PARENT COUNCIL October Bank Account</t>
  </si>
  <si>
    <t>Add</t>
  </si>
  <si>
    <t>Deposits</t>
  </si>
  <si>
    <t xml:space="preserve">GIC </t>
  </si>
  <si>
    <t>Less</t>
  </si>
  <si>
    <t>Cheques</t>
  </si>
  <si>
    <t>Account Balance at October 31st, 2020</t>
  </si>
  <si>
    <t>GIC interest earned</t>
  </si>
  <si>
    <t>November 25th, 2020 - TREASURER'S REPORT</t>
  </si>
  <si>
    <t>(Remove GIC totals )</t>
  </si>
  <si>
    <t>January 20 th, 2021 - TREASURER'S REPORT</t>
  </si>
  <si>
    <t>Bank Balance at Nov 1, 2020</t>
  </si>
  <si>
    <t>Account Balance at Dec 31st, 2020</t>
  </si>
  <si>
    <t>DS</t>
  </si>
  <si>
    <t>BAM CC NOV 30 BUS/ENT</t>
  </si>
  <si>
    <t>BAM CC DEC 03 BUS/ENT</t>
  </si>
  <si>
    <t>BAM CC DEC 04 BUS/ENT</t>
  </si>
  <si>
    <t>BAM CC DEC 05 BUS/ENT</t>
  </si>
  <si>
    <t>BAM CC DEC 06 BUS/ENT</t>
  </si>
  <si>
    <t>BAM CC DEC 07 BUS/ENT</t>
  </si>
  <si>
    <t>BAM CC DEC 09 BUS/ENT</t>
  </si>
  <si>
    <t>BAM CC DEC 10 BUS/ENT</t>
  </si>
  <si>
    <t>BAM CC DEC 11 BUS/ENT</t>
  </si>
  <si>
    <t>BAM CC DEC 12 BUS/ENT</t>
  </si>
  <si>
    <t>BAM CC DEC 13 BUS/ENT</t>
  </si>
  <si>
    <t>CK</t>
  </si>
  <si>
    <t>NO.5153</t>
  </si>
  <si>
    <t>NO.5151</t>
  </si>
  <si>
    <t>NO.5154</t>
  </si>
  <si>
    <t>NO.5155</t>
  </si>
  <si>
    <t>BAM CC OCT 28 BUS/ENT</t>
  </si>
  <si>
    <t>BAM CC OCT 29 BUS/ENT</t>
  </si>
  <si>
    <t>BAM CC OCT 30 BUS/ENT</t>
  </si>
  <si>
    <t>BAM CC OCT 31 BUS/ENT</t>
  </si>
  <si>
    <t>BAM CC NOV 01 BUS/ENT</t>
  </si>
  <si>
    <t>BAM CC NOV 02 BUS/ENT</t>
  </si>
  <si>
    <t>BAM CC NOV 03 BUS/ENT</t>
  </si>
  <si>
    <t>BAM CC NOV 04 BUS/ENT</t>
  </si>
  <si>
    <t>BAM CC NOV 05 BUS/ENT</t>
  </si>
  <si>
    <t>BAM CC NOV 06 BUS/ENT</t>
  </si>
  <si>
    <t>BAM CC NOV 07 BUS/ENT</t>
  </si>
  <si>
    <t>BAM CC NOV 08 BUS/ENT</t>
  </si>
  <si>
    <t>BAM CC NOV 09 BUS/ENT</t>
  </si>
  <si>
    <t>BAM CC NOV 10 BUS/ENT</t>
  </si>
  <si>
    <t>BAM CC NOV 11 BUS/ENT</t>
  </si>
  <si>
    <t>BAM CC NOV 12 BUS/ENT</t>
  </si>
  <si>
    <t>NO.5152</t>
  </si>
  <si>
    <t>BAM CC NOV 13 BUS/ENT</t>
  </si>
  <si>
    <t>BAM CC NOV 14 BUS/ENT</t>
  </si>
  <si>
    <t>BAM CC NOV 15 BUS/ENT</t>
  </si>
  <si>
    <t>BAM CC NOV 16 BUS/ENT</t>
  </si>
  <si>
    <t>BAM CC NOV 17 BUS/ENT</t>
  </si>
  <si>
    <t>BAM CC NOV 19 BUS/ENT</t>
  </si>
  <si>
    <t>BAM CC NOV 20 BUS/ENT</t>
  </si>
  <si>
    <t>BAM CC NOV 21 BUS/ENT</t>
  </si>
  <si>
    <t>BAM CC NOV 24 BUS/ENT</t>
  </si>
  <si>
    <t>SC</t>
  </si>
  <si>
    <t>DEFT 05 ITMS AT 1.25</t>
  </si>
  <si>
    <t>CHEQUE 01 ITMS AT 1.25</t>
  </si>
  <si>
    <t>Date</t>
  </si>
  <si>
    <t>S/c</t>
  </si>
  <si>
    <t>add</t>
  </si>
  <si>
    <t>deposits</t>
  </si>
  <si>
    <t>Remove GIC currently in account</t>
  </si>
  <si>
    <t xml:space="preserve"> Total Funds  for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</si>
</sst>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333333"/>
      <name val="Tahoma"/>
      <family val="2"/>
    </font>
    <font>
      <sz val="7"/>
      <color rgb="FF333333"/>
      <name val="Tahoma"/>
      <family val="2"/>
    </font>
    <font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EDF6FB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/>
    <xf numFmtId="8" fontId="0" fillId="0" borderId="0" xfId="0" applyNumberFormat="1"/>
    <xf numFmtId="4" fontId="0" fillId="0" borderId="0" xfId="0" applyNumberFormat="1"/>
    <xf numFmtId="0" fontId="16" fillId="0" borderId="0" xfId="0" applyFont="1"/>
    <xf numFmtId="0" fontId="0" fillId="0" borderId="0" xfId="0" applyAlignment="1">
      <alignment horizontal="right"/>
    </xf>
    <xf numFmtId="44" fontId="0" fillId="0" borderId="0" xfId="1" applyFont="1"/>
    <xf numFmtId="44" fontId="18" fillId="0" borderId="0" xfId="1" applyFont="1"/>
    <xf numFmtId="44" fontId="16" fillId="0" borderId="10" xfId="1" applyFont="1" applyBorder="1"/>
    <xf numFmtId="44" fontId="16" fillId="0" borderId="11" xfId="1" applyFont="1" applyBorder="1"/>
    <xf numFmtId="44" fontId="16" fillId="0" borderId="0" xfId="1" applyFont="1"/>
    <xf numFmtId="0" fontId="16" fillId="33" borderId="0" xfId="0" applyFont="1" applyFill="1"/>
    <xf numFmtId="44" fontId="16" fillId="33" borderId="0" xfId="1" applyFont="1" applyFill="1"/>
    <xf numFmtId="0" fontId="0" fillId="33" borderId="0" xfId="0" applyFill="1"/>
    <xf numFmtId="44" fontId="16" fillId="0" borderId="0" xfId="1" applyFont="1" applyBorder="1"/>
    <xf numFmtId="8" fontId="0" fillId="0" borderId="0" xfId="1" applyNumberFormat="1" applyFont="1"/>
    <xf numFmtId="0" fontId="20" fillId="0" borderId="0" xfId="43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8" fontId="19" fillId="0" borderId="0" xfId="0" applyNumberFormat="1" applyFont="1" applyAlignment="1">
      <alignment horizontal="right" vertical="top"/>
    </xf>
    <xf numFmtId="0" fontId="19" fillId="0" borderId="0" xfId="0" applyFont="1" applyAlignment="1">
      <alignment horizontal="right" vertical="top"/>
    </xf>
    <xf numFmtId="0" fontId="20" fillId="34" borderId="0" xfId="43" applyFill="1" applyAlignment="1">
      <alignment horizontal="left" vertical="top" wrapText="1"/>
    </xf>
    <xf numFmtId="0" fontId="19" fillId="34" borderId="0" xfId="0" applyFont="1" applyFill="1" applyAlignment="1">
      <alignment horizontal="left" vertical="top" wrapText="1"/>
    </xf>
    <xf numFmtId="0" fontId="19" fillId="34" borderId="0" xfId="0" applyFont="1" applyFill="1" applyAlignment="1">
      <alignment horizontal="right" vertical="top"/>
    </xf>
    <xf numFmtId="8" fontId="19" fillId="34" borderId="0" xfId="0" applyNumberFormat="1" applyFont="1" applyFill="1" applyAlignment="1">
      <alignment horizontal="right" vertical="top"/>
    </xf>
    <xf numFmtId="15" fontId="19" fillId="0" borderId="12" xfId="0" applyNumberFormat="1" applyFont="1" applyBorder="1" applyAlignment="1">
      <alignment horizontal="left" vertical="top" wrapText="1"/>
    </xf>
    <xf numFmtId="8" fontId="19" fillId="0" borderId="13" xfId="0" applyNumberFormat="1" applyFont="1" applyBorder="1" applyAlignment="1">
      <alignment horizontal="right" vertical="top"/>
    </xf>
    <xf numFmtId="15" fontId="19" fillId="34" borderId="12" xfId="0" applyNumberFormat="1" applyFont="1" applyFill="1" applyBorder="1" applyAlignment="1">
      <alignment horizontal="left" vertical="top" wrapText="1"/>
    </xf>
    <xf numFmtId="8" fontId="19" fillId="34" borderId="13" xfId="0" applyNumberFormat="1" applyFont="1" applyFill="1" applyBorder="1" applyAlignment="1">
      <alignment horizontal="right" vertical="top"/>
    </xf>
    <xf numFmtId="44" fontId="0" fillId="0" borderId="0" xfId="0" applyNumberFormat="1"/>
    <xf numFmtId="44" fontId="0" fillId="0" borderId="14" xfId="0" applyNumberFormat="1" applyBorder="1"/>
    <xf numFmtId="8" fontId="16" fillId="0" borderId="0" xfId="1" applyNumberFormat="1" applyFont="1"/>
    <xf numFmtId="0" fontId="1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8" fontId="1" fillId="0" borderId="0" xfId="1" applyNumberFormat="1" applyFont="1"/>
    <xf numFmtId="8" fontId="16" fillId="0" borderId="14" xfId="0" applyNumberFormat="1" applyFont="1" applyBorder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13.bmo.com/onlinebanking/OLB/fin/acc/adt/accountDetailsInit?mode=confirmation" TargetMode="External"/><Relationship Id="rId13" Type="http://schemas.openxmlformats.org/officeDocument/2006/relationships/hyperlink" Target="https://www13.bmo.com/onlinebanking/OLB/fin/acc/adt/accountDetailsInit?mode=confirmation" TargetMode="External"/><Relationship Id="rId18" Type="http://schemas.openxmlformats.org/officeDocument/2006/relationships/hyperlink" Target="https://www13.bmo.com/onlinebanking/OLB/fin/acc/adt/accountDetailsInit?mode=confirmation" TargetMode="External"/><Relationship Id="rId26" Type="http://schemas.openxmlformats.org/officeDocument/2006/relationships/hyperlink" Target="https://www13.bmo.com/onlinebanking/OLB/fin/acc/adt/accountDetailsInit?mode=confirmation" TargetMode="External"/><Relationship Id="rId39" Type="http://schemas.openxmlformats.org/officeDocument/2006/relationships/hyperlink" Target="https://www13.bmo.com/onlinebanking/OLB/fin/acc/adt/accountDetailsInit?mode=confirmation" TargetMode="External"/><Relationship Id="rId3" Type="http://schemas.openxmlformats.org/officeDocument/2006/relationships/hyperlink" Target="https://www13.bmo.com/onlinebanking/OLB/fin/acc/adt/accountDetailsInit?mode=confirmation" TargetMode="External"/><Relationship Id="rId21" Type="http://schemas.openxmlformats.org/officeDocument/2006/relationships/hyperlink" Target="https://www13.bmo.com/onlinebanking/OLB/fin/acc/adt/accountDetailsInit?mode=confirmation" TargetMode="External"/><Relationship Id="rId34" Type="http://schemas.openxmlformats.org/officeDocument/2006/relationships/hyperlink" Target="https://www13.bmo.com/onlinebanking/OLB/fin/acc/adt/accountDetailsInit?mode=confirmation" TargetMode="External"/><Relationship Id="rId42" Type="http://schemas.openxmlformats.org/officeDocument/2006/relationships/hyperlink" Target="https://www13.bmo.com/onlinebanking/OLB/fin/acc/adt/accountDetailsInit?mode=confirmation" TargetMode="External"/><Relationship Id="rId7" Type="http://schemas.openxmlformats.org/officeDocument/2006/relationships/hyperlink" Target="https://www13.bmo.com/onlinebanking/OLB/fin/acc/adt/accountDetailsInit?mode=confirmation" TargetMode="External"/><Relationship Id="rId12" Type="http://schemas.openxmlformats.org/officeDocument/2006/relationships/hyperlink" Target="https://www13.bmo.com/onlinebanking/OLB/fin/acc/adt/accountDetailsInit?mode=confirmation" TargetMode="External"/><Relationship Id="rId17" Type="http://schemas.openxmlformats.org/officeDocument/2006/relationships/hyperlink" Target="https://www13.bmo.com/onlinebanking/OLB/fin/acc/adt/accountDetailsInit?mode=confirmation" TargetMode="External"/><Relationship Id="rId25" Type="http://schemas.openxmlformats.org/officeDocument/2006/relationships/hyperlink" Target="https://www13.bmo.com/onlinebanking/OLB/fin/acc/adt/accountDetailsInit?mode=confirmation" TargetMode="External"/><Relationship Id="rId33" Type="http://schemas.openxmlformats.org/officeDocument/2006/relationships/hyperlink" Target="https://www13.bmo.com/onlinebanking/OLB/fin/acc/adt/accountDetailsInit?mode=confirmation" TargetMode="External"/><Relationship Id="rId38" Type="http://schemas.openxmlformats.org/officeDocument/2006/relationships/hyperlink" Target="https://www13.bmo.com/onlinebanking/OLB/fin/acc/adt/accountDetailsInit?mode=confirmation" TargetMode="External"/><Relationship Id="rId2" Type="http://schemas.openxmlformats.org/officeDocument/2006/relationships/hyperlink" Target="https://www13.bmo.com/onlinebanking/OLB/fin/acc/adt/accountDetailsInit?mode=confirmation" TargetMode="External"/><Relationship Id="rId16" Type="http://schemas.openxmlformats.org/officeDocument/2006/relationships/hyperlink" Target="https://www13.bmo.com/onlinebanking/OLB/fin/acc/adt/accountDetailsInit?mode=confirmation" TargetMode="External"/><Relationship Id="rId20" Type="http://schemas.openxmlformats.org/officeDocument/2006/relationships/hyperlink" Target="https://www13.bmo.com/onlinebanking/OLB/fin/acc/adt/accountDetailsInit?mode=confirmation" TargetMode="External"/><Relationship Id="rId29" Type="http://schemas.openxmlformats.org/officeDocument/2006/relationships/hyperlink" Target="https://www13.bmo.com/onlinebanking/OLB/fin/acc/adt/accountDetailsInit?mode=confirmation" TargetMode="External"/><Relationship Id="rId41" Type="http://schemas.openxmlformats.org/officeDocument/2006/relationships/hyperlink" Target="https://www13.bmo.com/onlinebanking/OLB/fin/acc/adt/accountDetailsInit?mode=confirmation" TargetMode="External"/><Relationship Id="rId1" Type="http://schemas.openxmlformats.org/officeDocument/2006/relationships/hyperlink" Target="https://www13.bmo.com/onlinebanking/OLB/fin/acc/adt/accountDetailsInit?mode=confirmation" TargetMode="External"/><Relationship Id="rId6" Type="http://schemas.openxmlformats.org/officeDocument/2006/relationships/hyperlink" Target="https://www13.bmo.com/onlinebanking/OLB/fin/acc/adt/accountDetailsInit?mode=confirmation" TargetMode="External"/><Relationship Id="rId11" Type="http://schemas.openxmlformats.org/officeDocument/2006/relationships/hyperlink" Target="https://www13.bmo.com/onlinebanking/OLB/fin/acc/adt/accountDetailsInit?mode=confirmation" TargetMode="External"/><Relationship Id="rId24" Type="http://schemas.openxmlformats.org/officeDocument/2006/relationships/hyperlink" Target="https://www13.bmo.com/onlinebanking/OLB/fin/acc/adt/accountDetailsInit?mode=confirmation" TargetMode="External"/><Relationship Id="rId32" Type="http://schemas.openxmlformats.org/officeDocument/2006/relationships/hyperlink" Target="https://www13.bmo.com/onlinebanking/OLB/fin/acc/adt/accountDetailsInit?mode=confirmation" TargetMode="External"/><Relationship Id="rId37" Type="http://schemas.openxmlformats.org/officeDocument/2006/relationships/hyperlink" Target="https://www13.bmo.com/onlinebanking/OLB/fin/acc/adt/accountDetailsInit?mode=confirmation" TargetMode="External"/><Relationship Id="rId40" Type="http://schemas.openxmlformats.org/officeDocument/2006/relationships/hyperlink" Target="https://www13.bmo.com/onlinebanking/OLB/fin/acc/adt/accountDetailsInit?mode=confirmation" TargetMode="External"/><Relationship Id="rId5" Type="http://schemas.openxmlformats.org/officeDocument/2006/relationships/hyperlink" Target="https://www13.bmo.com/onlinebanking/OLB/fin/acc/adt/accountDetailsInit?mode=confirmation" TargetMode="External"/><Relationship Id="rId15" Type="http://schemas.openxmlformats.org/officeDocument/2006/relationships/hyperlink" Target="https://www13.bmo.com/onlinebanking/OLB/fin/acc/adt/accountDetailsInit?mode=confirmation" TargetMode="External"/><Relationship Id="rId23" Type="http://schemas.openxmlformats.org/officeDocument/2006/relationships/hyperlink" Target="https://www13.bmo.com/onlinebanking/OLB/fin/acc/adt/accountDetailsInit?mode=confirmation" TargetMode="External"/><Relationship Id="rId28" Type="http://schemas.openxmlformats.org/officeDocument/2006/relationships/hyperlink" Target="https://www13.bmo.com/onlinebanking/OLB/fin/acc/adt/accountDetailsInit?mode=confirmation" TargetMode="External"/><Relationship Id="rId36" Type="http://schemas.openxmlformats.org/officeDocument/2006/relationships/hyperlink" Target="https://www13.bmo.com/onlinebanking/OLB/fin/acc/adt/accountDetailsInit?mode=confirmation" TargetMode="External"/><Relationship Id="rId10" Type="http://schemas.openxmlformats.org/officeDocument/2006/relationships/hyperlink" Target="https://www13.bmo.com/onlinebanking/OLB/fin/acc/adt/accountDetailsInit?mode=confirmation" TargetMode="External"/><Relationship Id="rId19" Type="http://schemas.openxmlformats.org/officeDocument/2006/relationships/hyperlink" Target="https://www13.bmo.com/onlinebanking/OLB/fin/acc/adt/accountDetailsInit?mode=confirmation" TargetMode="External"/><Relationship Id="rId31" Type="http://schemas.openxmlformats.org/officeDocument/2006/relationships/hyperlink" Target="https://www13.bmo.com/onlinebanking/OLB/fin/acc/adt/accountDetailsInit?mode=confirmation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s://www13.bmo.com/onlinebanking/OLB/fin/acc/adt/accountDetailsInit?mode=confirmation" TargetMode="External"/><Relationship Id="rId9" Type="http://schemas.openxmlformats.org/officeDocument/2006/relationships/hyperlink" Target="https://www13.bmo.com/onlinebanking/OLB/fin/acc/adt/accountDetailsInit?mode=confirmation" TargetMode="External"/><Relationship Id="rId14" Type="http://schemas.openxmlformats.org/officeDocument/2006/relationships/hyperlink" Target="https://www13.bmo.com/onlinebanking/OLB/fin/acc/adt/accountDetailsInit?mode=confirmation" TargetMode="External"/><Relationship Id="rId22" Type="http://schemas.openxmlformats.org/officeDocument/2006/relationships/hyperlink" Target="https://www13.bmo.com/onlinebanking/OLB/fin/acc/adt/accountDetailsInit?mode=confirmation" TargetMode="External"/><Relationship Id="rId27" Type="http://schemas.openxmlformats.org/officeDocument/2006/relationships/hyperlink" Target="https://www13.bmo.com/onlinebanking/OLB/fin/acc/adt/accountDetailsInit?mode=confirmation" TargetMode="External"/><Relationship Id="rId30" Type="http://schemas.openxmlformats.org/officeDocument/2006/relationships/hyperlink" Target="https://www13.bmo.com/onlinebanking/OLB/fin/acc/adt/accountDetailsInit?mode=confirmation" TargetMode="External"/><Relationship Id="rId35" Type="http://schemas.openxmlformats.org/officeDocument/2006/relationships/hyperlink" Target="https://www13.bmo.com/onlinebanking/OLB/fin/acc/adt/accountDetailsInit?mode=confirmation" TargetMode="External"/><Relationship Id="rId43" Type="http://schemas.openxmlformats.org/officeDocument/2006/relationships/hyperlink" Target="https://www13.bmo.com/onlinebanking/OLB/fin/acc/adt/accountDetailsInit?mode=confirm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33F9A-F990-4B81-B502-0908742EC214}">
  <dimension ref="A1:F25"/>
  <sheetViews>
    <sheetView tabSelected="1" workbookViewId="0">
      <selection activeCell="O8" sqref="O8"/>
    </sheetView>
  </sheetViews>
  <sheetFormatPr defaultRowHeight="14.4" x14ac:dyDescent="0.3"/>
  <cols>
    <col min="3" max="3" width="20.88671875" customWidth="1"/>
    <col min="4" max="4" width="11.33203125" bestFit="1" customWidth="1"/>
    <col min="5" max="5" width="13.44140625" customWidth="1"/>
    <col min="6" max="6" width="16.88671875" customWidth="1"/>
  </cols>
  <sheetData>
    <row r="1" spans="1:6" x14ac:dyDescent="0.3">
      <c r="A1" s="3" t="s">
        <v>18</v>
      </c>
    </row>
    <row r="3" spans="1:6" x14ac:dyDescent="0.3">
      <c r="A3" s="10" t="s">
        <v>8</v>
      </c>
      <c r="B3" s="10"/>
      <c r="C3" s="10"/>
      <c r="D3" s="10"/>
      <c r="E3" s="12"/>
      <c r="F3" s="12"/>
    </row>
    <row r="4" spans="1:6" ht="15" thickBot="1" x14ac:dyDescent="0.35">
      <c r="A4" t="s">
        <v>19</v>
      </c>
      <c r="F4" s="8">
        <v>95288.94</v>
      </c>
    </row>
    <row r="5" spans="1:6" ht="15" thickTop="1" x14ac:dyDescent="0.3">
      <c r="C5" s="1"/>
      <c r="F5" s="5"/>
    </row>
    <row r="6" spans="1:6" x14ac:dyDescent="0.3">
      <c r="B6" t="s">
        <v>69</v>
      </c>
      <c r="C6" s="1" t="s">
        <v>70</v>
      </c>
      <c r="D6" s="27">
        <f>+Sheet2!E45</f>
        <v>11799.840000000006</v>
      </c>
      <c r="F6" s="5">
        <f>+D6</f>
        <v>11799.840000000006</v>
      </c>
    </row>
    <row r="7" spans="1:6" x14ac:dyDescent="0.3">
      <c r="C7" s="1"/>
      <c r="D7" s="1"/>
      <c r="F7" s="5"/>
    </row>
    <row r="8" spans="1:6" x14ac:dyDescent="0.3">
      <c r="D8" t="s">
        <v>0</v>
      </c>
      <c r="F8" s="7">
        <f>+F6</f>
        <v>11799.840000000006</v>
      </c>
    </row>
    <row r="9" spans="1:6" x14ac:dyDescent="0.3">
      <c r="C9" s="1"/>
      <c r="F9" s="5"/>
    </row>
    <row r="10" spans="1:6" x14ac:dyDescent="0.3">
      <c r="B10" t="s">
        <v>12</v>
      </c>
      <c r="C10" s="2" t="s">
        <v>13</v>
      </c>
      <c r="D10" s="14">
        <f>+Sheet2!D48</f>
        <v>19783.499999999996</v>
      </c>
      <c r="F10" s="5"/>
    </row>
    <row r="11" spans="1:6" x14ac:dyDescent="0.3">
      <c r="B11" t="s">
        <v>12</v>
      </c>
      <c r="C11" s="2" t="s">
        <v>68</v>
      </c>
      <c r="D11" s="1">
        <f>+Sheet2!D47</f>
        <v>7.5</v>
      </c>
      <c r="F11" s="14">
        <f>+D11+D10</f>
        <v>19790.999999999996</v>
      </c>
    </row>
    <row r="12" spans="1:6" x14ac:dyDescent="0.3">
      <c r="C12" s="2"/>
      <c r="D12" s="1"/>
      <c r="F12" s="14"/>
    </row>
    <row r="13" spans="1:6" ht="15" thickBot="1" x14ac:dyDescent="0.35">
      <c r="E13" s="31" t="s">
        <v>20</v>
      </c>
      <c r="F13" s="28">
        <f>+F4+F8-F11</f>
        <v>87297.780000000013</v>
      </c>
    </row>
    <row r="14" spans="1:6" x14ac:dyDescent="0.3">
      <c r="E14" s="4"/>
      <c r="F14" s="13"/>
    </row>
    <row r="15" spans="1:6" x14ac:dyDescent="0.3">
      <c r="D15" s="3"/>
      <c r="E15" s="31" t="s">
        <v>71</v>
      </c>
      <c r="F15" s="32">
        <f>+'Bank Account Report'!D7+'Bank Account Report'!D8</f>
        <v>12490.8</v>
      </c>
    </row>
    <row r="16" spans="1:6" ht="15" thickBot="1" x14ac:dyDescent="0.35">
      <c r="C16" s="4"/>
      <c r="E16" s="30" t="s">
        <v>72</v>
      </c>
      <c r="F16" s="33">
        <f>+F13-F15</f>
        <v>74806.98000000001</v>
      </c>
    </row>
    <row r="17" spans="1:6" x14ac:dyDescent="0.3">
      <c r="C17" s="4"/>
      <c r="F17" s="29"/>
    </row>
    <row r="18" spans="1:6" x14ac:dyDescent="0.3">
      <c r="F18" s="5"/>
    </row>
    <row r="19" spans="1:6" x14ac:dyDescent="0.3">
      <c r="A19" s="10" t="s">
        <v>2</v>
      </c>
      <c r="B19" s="10"/>
      <c r="C19" s="10"/>
      <c r="D19" s="10"/>
      <c r="E19" s="10"/>
      <c r="F19" s="11"/>
    </row>
    <row r="20" spans="1:6" x14ac:dyDescent="0.3">
      <c r="A20" t="s">
        <v>3</v>
      </c>
      <c r="F20" s="5">
        <v>22936.18</v>
      </c>
    </row>
    <row r="21" spans="1:6" x14ac:dyDescent="0.3">
      <c r="A21" t="s">
        <v>4</v>
      </c>
      <c r="F21" s="5">
        <v>12415.09</v>
      </c>
    </row>
    <row r="22" spans="1:6" x14ac:dyDescent="0.3">
      <c r="A22" t="s">
        <v>5</v>
      </c>
      <c r="F22" s="5">
        <v>5717.05</v>
      </c>
    </row>
    <row r="23" spans="1:6" ht="15" thickBot="1" x14ac:dyDescent="0.35">
      <c r="D23" t="s">
        <v>6</v>
      </c>
      <c r="F23" s="8">
        <v>41068.32</v>
      </c>
    </row>
    <row r="24" spans="1:6" ht="15" thickTop="1" x14ac:dyDescent="0.3">
      <c r="F24" s="5"/>
    </row>
    <row r="25" spans="1:6" x14ac:dyDescent="0.3">
      <c r="F25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F55AB-50AC-4CB7-9451-08EAC1C12E7F}">
  <dimension ref="A1:F48"/>
  <sheetViews>
    <sheetView topLeftCell="A34" workbookViewId="0">
      <selection activeCell="C61" sqref="C61"/>
    </sheetView>
  </sheetViews>
  <sheetFormatPr defaultRowHeight="14.4" x14ac:dyDescent="0.3"/>
  <cols>
    <col min="3" max="3" width="16.44140625" customWidth="1"/>
    <col min="4" max="4" width="11.33203125" bestFit="1" customWidth="1"/>
    <col min="5" max="5" width="15.5546875" customWidth="1"/>
    <col min="6" max="6" width="13.109375" customWidth="1"/>
  </cols>
  <sheetData>
    <row r="1" spans="1:6" x14ac:dyDescent="0.3">
      <c r="A1" t="s">
        <v>67</v>
      </c>
    </row>
    <row r="2" spans="1:6" ht="18" x14ac:dyDescent="0.3">
      <c r="A2" s="23">
        <v>44137</v>
      </c>
      <c r="B2" s="15" t="s">
        <v>21</v>
      </c>
      <c r="C2" s="16" t="s">
        <v>38</v>
      </c>
      <c r="D2" s="18"/>
      <c r="E2" s="17">
        <v>80.92</v>
      </c>
      <c r="F2" s="24">
        <v>95369.86</v>
      </c>
    </row>
    <row r="3" spans="1:6" ht="18" x14ac:dyDescent="0.3">
      <c r="A3" s="25">
        <v>44138</v>
      </c>
      <c r="B3" s="19" t="s">
        <v>21</v>
      </c>
      <c r="C3" s="20" t="s">
        <v>39</v>
      </c>
      <c r="D3" s="21"/>
      <c r="E3" s="22">
        <v>345.69</v>
      </c>
      <c r="F3" s="26">
        <v>95715.55</v>
      </c>
    </row>
    <row r="4" spans="1:6" ht="18" x14ac:dyDescent="0.3">
      <c r="A4" s="23">
        <v>44139</v>
      </c>
      <c r="B4" s="15" t="s">
        <v>21</v>
      </c>
      <c r="C4" s="16" t="s">
        <v>40</v>
      </c>
      <c r="D4" s="18"/>
      <c r="E4" s="17">
        <v>124.87</v>
      </c>
      <c r="F4" s="24">
        <v>95840.42</v>
      </c>
    </row>
    <row r="5" spans="1:6" ht="18" x14ac:dyDescent="0.3">
      <c r="A5" s="25">
        <v>44139</v>
      </c>
      <c r="B5" s="19" t="s">
        <v>21</v>
      </c>
      <c r="C5" s="20" t="s">
        <v>41</v>
      </c>
      <c r="D5" s="21"/>
      <c r="E5" s="22">
        <v>150.85</v>
      </c>
      <c r="F5" s="26">
        <v>95991.27</v>
      </c>
    </row>
    <row r="6" spans="1:6" ht="18" x14ac:dyDescent="0.3">
      <c r="A6" s="23">
        <v>44139</v>
      </c>
      <c r="B6" s="15" t="s">
        <v>21</v>
      </c>
      <c r="C6" s="16" t="s">
        <v>42</v>
      </c>
      <c r="D6" s="18"/>
      <c r="E6" s="17">
        <v>594.5</v>
      </c>
      <c r="F6" s="24">
        <v>96585.77</v>
      </c>
    </row>
    <row r="7" spans="1:6" ht="18" x14ac:dyDescent="0.3">
      <c r="A7" s="25">
        <v>44140</v>
      </c>
      <c r="B7" s="19" t="s">
        <v>21</v>
      </c>
      <c r="C7" s="20" t="s">
        <v>43</v>
      </c>
      <c r="D7" s="21"/>
      <c r="E7" s="22">
        <v>1729.53</v>
      </c>
      <c r="F7" s="26">
        <v>98315.3</v>
      </c>
    </row>
    <row r="8" spans="1:6" ht="18" x14ac:dyDescent="0.3">
      <c r="A8" s="23">
        <v>44141</v>
      </c>
      <c r="B8" s="15" t="s">
        <v>21</v>
      </c>
      <c r="C8" s="16" t="s">
        <v>44</v>
      </c>
      <c r="D8" s="18"/>
      <c r="E8" s="17">
        <v>748.36</v>
      </c>
      <c r="F8" s="24">
        <v>99063.66</v>
      </c>
    </row>
    <row r="9" spans="1:6" ht="18" x14ac:dyDescent="0.3">
      <c r="A9" s="25">
        <v>44144</v>
      </c>
      <c r="B9" s="19" t="s">
        <v>21</v>
      </c>
      <c r="C9" s="20" t="s">
        <v>45</v>
      </c>
      <c r="D9" s="21"/>
      <c r="E9" s="22">
        <v>89.91</v>
      </c>
      <c r="F9" s="26">
        <v>99153.57</v>
      </c>
    </row>
    <row r="10" spans="1:6" ht="18" x14ac:dyDescent="0.3">
      <c r="A10" s="23">
        <v>44145</v>
      </c>
      <c r="B10" s="15" t="s">
        <v>21</v>
      </c>
      <c r="C10" s="16" t="s">
        <v>46</v>
      </c>
      <c r="D10" s="18"/>
      <c r="E10" s="17">
        <v>121.89</v>
      </c>
      <c r="F10" s="24">
        <v>99275.46</v>
      </c>
    </row>
    <row r="11" spans="1:6" ht="18" x14ac:dyDescent="0.3">
      <c r="A11" s="25">
        <v>44147</v>
      </c>
      <c r="B11" s="19" t="s">
        <v>21</v>
      </c>
      <c r="C11" s="20" t="s">
        <v>47</v>
      </c>
      <c r="D11" s="21"/>
      <c r="E11" s="22">
        <v>326.73</v>
      </c>
      <c r="F11" s="26">
        <v>99602.19</v>
      </c>
    </row>
    <row r="12" spans="1:6" ht="18" x14ac:dyDescent="0.3">
      <c r="A12" s="23">
        <v>44147</v>
      </c>
      <c r="B12" s="15" t="s">
        <v>21</v>
      </c>
      <c r="C12" s="16" t="s">
        <v>48</v>
      </c>
      <c r="D12" s="18"/>
      <c r="E12" s="17">
        <v>51.95</v>
      </c>
      <c r="F12" s="24">
        <v>99654.14</v>
      </c>
    </row>
    <row r="13" spans="1:6" ht="18" x14ac:dyDescent="0.3">
      <c r="A13" s="25">
        <v>44147</v>
      </c>
      <c r="B13" s="19" t="s">
        <v>21</v>
      </c>
      <c r="C13" s="20" t="s">
        <v>49</v>
      </c>
      <c r="D13" s="21"/>
      <c r="E13" s="22">
        <v>285.76</v>
      </c>
      <c r="F13" s="26">
        <v>99939.9</v>
      </c>
    </row>
    <row r="14" spans="1:6" ht="18" x14ac:dyDescent="0.3">
      <c r="A14" s="23">
        <v>44148</v>
      </c>
      <c r="B14" s="15" t="s">
        <v>21</v>
      </c>
      <c r="C14" s="16" t="s">
        <v>50</v>
      </c>
      <c r="D14" s="18"/>
      <c r="E14" s="17">
        <v>460.64</v>
      </c>
      <c r="F14" s="24">
        <v>100400.54</v>
      </c>
    </row>
    <row r="15" spans="1:6" ht="18" x14ac:dyDescent="0.3">
      <c r="A15" s="25">
        <v>44151</v>
      </c>
      <c r="B15" s="19" t="s">
        <v>21</v>
      </c>
      <c r="C15" s="20" t="s">
        <v>51</v>
      </c>
      <c r="D15" s="21"/>
      <c r="E15" s="22">
        <v>230.81</v>
      </c>
      <c r="F15" s="26">
        <v>100631.35</v>
      </c>
    </row>
    <row r="16" spans="1:6" ht="18" x14ac:dyDescent="0.3">
      <c r="A16" s="23">
        <v>44151</v>
      </c>
      <c r="B16" s="15" t="s">
        <v>21</v>
      </c>
      <c r="C16" s="16" t="s">
        <v>52</v>
      </c>
      <c r="D16" s="18"/>
      <c r="E16" s="17">
        <v>191.84</v>
      </c>
      <c r="F16" s="24">
        <v>100823.19</v>
      </c>
    </row>
    <row r="17" spans="1:6" ht="18" x14ac:dyDescent="0.3">
      <c r="A17" s="25">
        <v>44152</v>
      </c>
      <c r="B17" s="19" t="s">
        <v>21</v>
      </c>
      <c r="C17" s="20" t="s">
        <v>53</v>
      </c>
      <c r="D17" s="21"/>
      <c r="E17" s="22">
        <v>452.63</v>
      </c>
      <c r="F17" s="26">
        <v>101275.82</v>
      </c>
    </row>
    <row r="18" spans="1:6" x14ac:dyDescent="0.3">
      <c r="A18" s="23">
        <v>44152</v>
      </c>
      <c r="B18" s="15" t="s">
        <v>33</v>
      </c>
      <c r="C18" s="16" t="s">
        <v>54</v>
      </c>
      <c r="D18" s="17">
        <v>1480.8</v>
      </c>
      <c r="E18" s="18"/>
      <c r="F18" s="24">
        <v>99795.02</v>
      </c>
    </row>
    <row r="19" spans="1:6" ht="18" x14ac:dyDescent="0.3">
      <c r="A19" s="25">
        <v>44153</v>
      </c>
      <c r="B19" s="19" t="s">
        <v>21</v>
      </c>
      <c r="C19" s="20" t="s">
        <v>55</v>
      </c>
      <c r="D19" s="21"/>
      <c r="E19" s="22">
        <v>1868.5</v>
      </c>
      <c r="F19" s="26">
        <v>101663.52</v>
      </c>
    </row>
    <row r="20" spans="1:6" ht="18" x14ac:dyDescent="0.3">
      <c r="A20" s="23">
        <v>44153</v>
      </c>
      <c r="B20" s="15" t="s">
        <v>21</v>
      </c>
      <c r="C20" s="16" t="s">
        <v>56</v>
      </c>
      <c r="D20" s="18"/>
      <c r="E20" s="17">
        <v>370.7</v>
      </c>
      <c r="F20" s="24">
        <v>102034.22</v>
      </c>
    </row>
    <row r="21" spans="1:6" ht="18" x14ac:dyDescent="0.3">
      <c r="A21" s="25">
        <v>44153</v>
      </c>
      <c r="B21" s="19" t="s">
        <v>21</v>
      </c>
      <c r="C21" s="20" t="s">
        <v>57</v>
      </c>
      <c r="D21" s="21"/>
      <c r="E21" s="22">
        <v>617.44000000000005</v>
      </c>
      <c r="F21" s="26">
        <v>102651.66</v>
      </c>
    </row>
    <row r="22" spans="1:6" ht="18" x14ac:dyDescent="0.3">
      <c r="A22" s="23">
        <v>44154</v>
      </c>
      <c r="B22" s="15" t="s">
        <v>21</v>
      </c>
      <c r="C22" s="16" t="s">
        <v>58</v>
      </c>
      <c r="D22" s="18"/>
      <c r="E22" s="17">
        <v>196.82</v>
      </c>
      <c r="F22" s="24">
        <v>102848.48</v>
      </c>
    </row>
    <row r="23" spans="1:6" ht="18" x14ac:dyDescent="0.3">
      <c r="A23" s="25">
        <v>44155</v>
      </c>
      <c r="B23" s="19" t="s">
        <v>21</v>
      </c>
      <c r="C23" s="20" t="s">
        <v>59</v>
      </c>
      <c r="D23" s="21"/>
      <c r="E23" s="22">
        <v>254.79</v>
      </c>
      <c r="F23" s="26">
        <v>103103.27</v>
      </c>
    </row>
    <row r="24" spans="1:6" ht="18" x14ac:dyDescent="0.3">
      <c r="A24" s="23">
        <v>44159</v>
      </c>
      <c r="B24" s="15" t="s">
        <v>21</v>
      </c>
      <c r="C24" s="16" t="s">
        <v>60</v>
      </c>
      <c r="D24" s="18"/>
      <c r="E24" s="17">
        <v>331.69</v>
      </c>
      <c r="F24" s="24">
        <v>103434.96</v>
      </c>
    </row>
    <row r="25" spans="1:6" ht="18" x14ac:dyDescent="0.3">
      <c r="A25" s="25">
        <v>44160</v>
      </c>
      <c r="B25" s="19" t="s">
        <v>21</v>
      </c>
      <c r="C25" s="20" t="s">
        <v>61</v>
      </c>
      <c r="D25" s="21"/>
      <c r="E25" s="22">
        <v>479.61</v>
      </c>
      <c r="F25" s="26">
        <v>103914.57</v>
      </c>
    </row>
    <row r="26" spans="1:6" ht="18" x14ac:dyDescent="0.3">
      <c r="A26" s="23">
        <v>44160</v>
      </c>
      <c r="B26" s="15" t="s">
        <v>21</v>
      </c>
      <c r="C26" s="16" t="s">
        <v>62</v>
      </c>
      <c r="D26" s="18"/>
      <c r="E26" s="17">
        <v>342.71</v>
      </c>
      <c r="F26" s="24">
        <v>104257.28</v>
      </c>
    </row>
    <row r="27" spans="1:6" ht="18" x14ac:dyDescent="0.3">
      <c r="A27" s="25">
        <v>44162</v>
      </c>
      <c r="B27" s="19" t="s">
        <v>21</v>
      </c>
      <c r="C27" s="20" t="s">
        <v>63</v>
      </c>
      <c r="D27" s="21"/>
      <c r="E27" s="22">
        <v>1.99</v>
      </c>
      <c r="F27" s="26">
        <v>104259.27</v>
      </c>
    </row>
    <row r="28" spans="1:6" ht="27" x14ac:dyDescent="0.3">
      <c r="A28" s="23">
        <v>44165</v>
      </c>
      <c r="B28" s="15" t="s">
        <v>64</v>
      </c>
      <c r="C28" s="16" t="s">
        <v>65</v>
      </c>
      <c r="D28" s="17">
        <v>6.25</v>
      </c>
      <c r="E28" s="18"/>
      <c r="F28" s="24">
        <v>104253.02</v>
      </c>
    </row>
    <row r="29" spans="1:6" ht="27" x14ac:dyDescent="0.3">
      <c r="A29" s="25">
        <v>44165</v>
      </c>
      <c r="B29" s="19" t="s">
        <v>64</v>
      </c>
      <c r="C29" s="20" t="s">
        <v>66</v>
      </c>
      <c r="D29" s="22">
        <v>1.25</v>
      </c>
      <c r="E29" s="21"/>
      <c r="F29" s="26">
        <v>104251.77</v>
      </c>
    </row>
    <row r="30" spans="1:6" ht="18" x14ac:dyDescent="0.3">
      <c r="A30" s="23">
        <v>44168</v>
      </c>
      <c r="B30" s="15" t="s">
        <v>21</v>
      </c>
      <c r="C30" s="16" t="s">
        <v>22</v>
      </c>
      <c r="D30" s="17">
        <v>9.9600000000000009</v>
      </c>
      <c r="E30" s="18"/>
      <c r="F30" s="24">
        <v>104241.81</v>
      </c>
    </row>
    <row r="31" spans="1:6" ht="18" x14ac:dyDescent="0.3">
      <c r="A31" s="25">
        <v>44173</v>
      </c>
      <c r="B31" s="19" t="s">
        <v>21</v>
      </c>
      <c r="C31" s="20" t="s">
        <v>23</v>
      </c>
      <c r="D31" s="21"/>
      <c r="E31" s="22">
        <v>314.69</v>
      </c>
      <c r="F31" s="26">
        <v>104556.5</v>
      </c>
    </row>
    <row r="32" spans="1:6" ht="18" x14ac:dyDescent="0.3">
      <c r="A32" s="23">
        <v>44174</v>
      </c>
      <c r="B32" s="15" t="s">
        <v>21</v>
      </c>
      <c r="C32" s="16" t="s">
        <v>24</v>
      </c>
      <c r="D32" s="18"/>
      <c r="E32" s="17">
        <v>142.85</v>
      </c>
      <c r="F32" s="24">
        <v>104699.35</v>
      </c>
    </row>
    <row r="33" spans="1:6" ht="18" x14ac:dyDescent="0.3">
      <c r="A33" s="25">
        <v>44174</v>
      </c>
      <c r="B33" s="19" t="s">
        <v>21</v>
      </c>
      <c r="C33" s="20" t="s">
        <v>25</v>
      </c>
      <c r="D33" s="21"/>
      <c r="E33" s="22">
        <v>201.83</v>
      </c>
      <c r="F33" s="26">
        <v>104901.18</v>
      </c>
    </row>
    <row r="34" spans="1:6" ht="18" x14ac:dyDescent="0.3">
      <c r="A34" s="23">
        <v>44174</v>
      </c>
      <c r="B34" s="15" t="s">
        <v>21</v>
      </c>
      <c r="C34" s="16" t="s">
        <v>26</v>
      </c>
      <c r="D34" s="18"/>
      <c r="E34" s="17">
        <v>116.89</v>
      </c>
      <c r="F34" s="24">
        <v>105018.07</v>
      </c>
    </row>
    <row r="35" spans="1:6" ht="18" x14ac:dyDescent="0.3">
      <c r="A35" s="25">
        <v>44175</v>
      </c>
      <c r="B35" s="19" t="s">
        <v>21</v>
      </c>
      <c r="C35" s="20" t="s">
        <v>27</v>
      </c>
      <c r="D35" s="21"/>
      <c r="E35" s="22">
        <v>153.87</v>
      </c>
      <c r="F35" s="26">
        <v>105171.94</v>
      </c>
    </row>
    <row r="36" spans="1:6" ht="18" x14ac:dyDescent="0.3">
      <c r="A36" s="23">
        <v>44179</v>
      </c>
      <c r="B36" s="15" t="s">
        <v>21</v>
      </c>
      <c r="C36" s="16" t="s">
        <v>28</v>
      </c>
      <c r="D36" s="18"/>
      <c r="E36" s="17">
        <v>103.91</v>
      </c>
      <c r="F36" s="24">
        <v>105275.85</v>
      </c>
    </row>
    <row r="37" spans="1:6" ht="18" x14ac:dyDescent="0.3">
      <c r="A37" s="25">
        <v>44180</v>
      </c>
      <c r="B37" s="19" t="s">
        <v>21</v>
      </c>
      <c r="C37" s="20" t="s">
        <v>29</v>
      </c>
      <c r="D37" s="21"/>
      <c r="E37" s="22">
        <v>126.87</v>
      </c>
      <c r="F37" s="26">
        <v>105402.72</v>
      </c>
    </row>
    <row r="38" spans="1:6" ht="18" x14ac:dyDescent="0.3">
      <c r="A38" s="23">
        <v>44181</v>
      </c>
      <c r="B38" s="15" t="s">
        <v>21</v>
      </c>
      <c r="C38" s="16" t="s">
        <v>30</v>
      </c>
      <c r="D38" s="18"/>
      <c r="E38" s="17">
        <v>37.94</v>
      </c>
      <c r="F38" s="24">
        <v>105440.66</v>
      </c>
    </row>
    <row r="39" spans="1:6" ht="18" x14ac:dyDescent="0.3">
      <c r="A39" s="25">
        <v>44181</v>
      </c>
      <c r="B39" s="19" t="s">
        <v>21</v>
      </c>
      <c r="C39" s="20" t="s">
        <v>31</v>
      </c>
      <c r="D39" s="21"/>
      <c r="E39" s="22">
        <v>64.94</v>
      </c>
      <c r="F39" s="26">
        <v>105505.60000000001</v>
      </c>
    </row>
    <row r="40" spans="1:6" ht="18" x14ac:dyDescent="0.3">
      <c r="A40" s="23">
        <v>44181</v>
      </c>
      <c r="B40" s="15" t="s">
        <v>21</v>
      </c>
      <c r="C40" s="16" t="s">
        <v>32</v>
      </c>
      <c r="D40" s="18"/>
      <c r="E40" s="17">
        <v>84.92</v>
      </c>
      <c r="F40" s="24">
        <v>105590.52</v>
      </c>
    </row>
    <row r="41" spans="1:6" x14ac:dyDescent="0.3">
      <c r="A41" s="25">
        <v>44183</v>
      </c>
      <c r="B41" s="19" t="s">
        <v>33</v>
      </c>
      <c r="C41" s="20" t="s">
        <v>34</v>
      </c>
      <c r="D41" s="22">
        <v>9060.64</v>
      </c>
      <c r="E41" s="21"/>
      <c r="F41" s="26">
        <v>96529.88</v>
      </c>
    </row>
    <row r="42" spans="1:6" x14ac:dyDescent="0.3">
      <c r="A42" s="23">
        <v>44183</v>
      </c>
      <c r="B42" s="15" t="s">
        <v>33</v>
      </c>
      <c r="C42" s="16" t="s">
        <v>35</v>
      </c>
      <c r="D42" s="17">
        <v>1646.26</v>
      </c>
      <c r="E42" s="18"/>
      <c r="F42" s="24">
        <v>94883.62</v>
      </c>
    </row>
    <row r="43" spans="1:6" x14ac:dyDescent="0.3">
      <c r="A43" s="25">
        <v>44186</v>
      </c>
      <c r="B43" s="19" t="s">
        <v>33</v>
      </c>
      <c r="C43" s="20" t="s">
        <v>36</v>
      </c>
      <c r="D43" s="22">
        <v>893.4</v>
      </c>
      <c r="E43" s="21"/>
      <c r="F43" s="26">
        <v>93990.22</v>
      </c>
    </row>
    <row r="44" spans="1:6" x14ac:dyDescent="0.3">
      <c r="A44" s="23">
        <v>44187</v>
      </c>
      <c r="B44" s="15" t="s">
        <v>33</v>
      </c>
      <c r="C44" s="16" t="s">
        <v>37</v>
      </c>
      <c r="D44" s="17">
        <v>6692.44</v>
      </c>
      <c r="E44" s="18"/>
      <c r="F44" s="24">
        <v>87297.78</v>
      </c>
    </row>
    <row r="45" spans="1:6" x14ac:dyDescent="0.3">
      <c r="D45" s="5">
        <f>SUM(D2:D44)</f>
        <v>19791</v>
      </c>
      <c r="E45" s="5">
        <f>SUM(E2:E44)</f>
        <v>11799.840000000006</v>
      </c>
    </row>
    <row r="47" spans="1:6" x14ac:dyDescent="0.3">
      <c r="D47" s="1">
        <f>+D28+D29</f>
        <v>7.5</v>
      </c>
    </row>
    <row r="48" spans="1:6" x14ac:dyDescent="0.3">
      <c r="D48" s="1">
        <f>+D44+D43+D42+D41+D30+D18</f>
        <v>19783.499999999996</v>
      </c>
    </row>
  </sheetData>
  <autoFilter ref="A1:F45" xr:uid="{682591EF-00E9-4B90-8881-CB1071E45AC0}">
    <sortState xmlns:xlrd2="http://schemas.microsoft.com/office/spreadsheetml/2017/richdata2" ref="A2:F45">
      <sortCondition ref="A1:A45"/>
    </sortState>
  </autoFilter>
  <hyperlinks>
    <hyperlink ref="B30" r:id="rId1" display="https://www13.bmo.com/onlinebanking/OLB/fin/acc/adt/accountDetailsInit?mode=confirmation" xr:uid="{16780B1D-B59F-4381-9F88-645F3A1343A2}"/>
    <hyperlink ref="B31" r:id="rId2" display="https://www13.bmo.com/onlinebanking/OLB/fin/acc/adt/accountDetailsInit?mode=confirmation" xr:uid="{476B3CAA-47C8-4AF0-9959-C43A005820BE}"/>
    <hyperlink ref="B32" r:id="rId3" display="https://www13.bmo.com/onlinebanking/OLB/fin/acc/adt/accountDetailsInit?mode=confirmation" xr:uid="{38C4D22B-D96F-4614-A0AF-44C821E8FF7C}"/>
    <hyperlink ref="B33" r:id="rId4" display="https://www13.bmo.com/onlinebanking/OLB/fin/acc/adt/accountDetailsInit?mode=confirmation" xr:uid="{48E28D9D-3812-4064-970C-90E2E232A5CC}"/>
    <hyperlink ref="B34" r:id="rId5" display="https://www13.bmo.com/onlinebanking/OLB/fin/acc/adt/accountDetailsInit?mode=confirmation" xr:uid="{35917568-576B-44EA-A10B-8BF4F054A394}"/>
    <hyperlink ref="B35" r:id="rId6" display="https://www13.bmo.com/onlinebanking/OLB/fin/acc/adt/accountDetailsInit?mode=confirmation" xr:uid="{558DD467-BADD-4B06-97ED-B38FAFAFA4CB}"/>
    <hyperlink ref="B36" r:id="rId7" display="https://www13.bmo.com/onlinebanking/OLB/fin/acc/adt/accountDetailsInit?mode=confirmation" xr:uid="{2B189CC2-574D-4D9E-B5EE-A00BA18435BC}"/>
    <hyperlink ref="B37" r:id="rId8" display="https://www13.bmo.com/onlinebanking/OLB/fin/acc/adt/accountDetailsInit?mode=confirmation" xr:uid="{5F06BD0F-7563-4D03-B199-20BE4F5AC10E}"/>
    <hyperlink ref="B38" r:id="rId9" display="https://www13.bmo.com/onlinebanking/OLB/fin/acc/adt/accountDetailsInit?mode=confirmation" xr:uid="{49B782C9-9039-45B6-A0B4-9CCBD6E0B4B2}"/>
    <hyperlink ref="B39" r:id="rId10" display="https://www13.bmo.com/onlinebanking/OLB/fin/acc/adt/accountDetailsInit?mode=confirmation" xr:uid="{68FCD1F8-0EEB-4606-A3C4-FEAD3D52074C}"/>
    <hyperlink ref="B40" r:id="rId11" display="https://www13.bmo.com/onlinebanking/OLB/fin/acc/adt/accountDetailsInit?mode=confirmation" xr:uid="{BF2E7CC2-DEB6-4F84-8B5B-AC3D5CA95055}"/>
    <hyperlink ref="B41" r:id="rId12" display="https://www13.bmo.com/onlinebanking/OLB/fin/acc/adt/accountDetailsInit?mode=confirmation" xr:uid="{1EF775FC-85F4-4BE4-959A-D49D7C687CFB}"/>
    <hyperlink ref="B42" r:id="rId13" display="https://www13.bmo.com/onlinebanking/OLB/fin/acc/adt/accountDetailsInit?mode=confirmation" xr:uid="{C4E0C22A-A5A8-4A25-9916-6D1DAB3D9A81}"/>
    <hyperlink ref="B43" r:id="rId14" display="https://www13.bmo.com/onlinebanking/OLB/fin/acc/adt/accountDetailsInit?mode=confirmation" xr:uid="{CF4EA210-5E8B-4976-A951-82E278D26EE7}"/>
    <hyperlink ref="B44" r:id="rId15" display="https://www13.bmo.com/onlinebanking/OLB/fin/acc/adt/accountDetailsInit?mode=confirmation" xr:uid="{A7286826-E167-4808-A4F0-5ADBDED52E15}"/>
    <hyperlink ref="B2" r:id="rId16" display="https://www13.bmo.com/onlinebanking/OLB/fin/acc/adt/accountDetailsInit?mode=confirmation" xr:uid="{FDF27D5C-C8D5-46AD-9BDE-6265827F2D8C}"/>
    <hyperlink ref="B3" r:id="rId17" display="https://www13.bmo.com/onlinebanking/OLB/fin/acc/adt/accountDetailsInit?mode=confirmation" xr:uid="{370CC940-4270-43B9-8DD3-6501405D0044}"/>
    <hyperlink ref="B4" r:id="rId18" display="https://www13.bmo.com/onlinebanking/OLB/fin/acc/adt/accountDetailsInit?mode=confirmation" xr:uid="{E1100F94-BD09-4B38-89FD-4DADED3B1893}"/>
    <hyperlink ref="B5" r:id="rId19" display="https://www13.bmo.com/onlinebanking/OLB/fin/acc/adt/accountDetailsInit?mode=confirmation" xr:uid="{EF0922C3-0FCE-46C0-8307-2D1CA6B90668}"/>
    <hyperlink ref="B6" r:id="rId20" display="https://www13.bmo.com/onlinebanking/OLB/fin/acc/adt/accountDetailsInit?mode=confirmation" xr:uid="{CE605DFE-4A6A-440E-A8F7-D9FEEB1D51AB}"/>
    <hyperlink ref="B7" r:id="rId21" display="https://www13.bmo.com/onlinebanking/OLB/fin/acc/adt/accountDetailsInit?mode=confirmation" xr:uid="{05ACA065-82B9-42B6-9489-3F7A57E89953}"/>
    <hyperlink ref="B8" r:id="rId22" display="https://www13.bmo.com/onlinebanking/OLB/fin/acc/adt/accountDetailsInit?mode=confirmation" xr:uid="{E5A3A9BF-30FE-4CBA-8E57-19524FAB9F3A}"/>
    <hyperlink ref="B9" r:id="rId23" display="https://www13.bmo.com/onlinebanking/OLB/fin/acc/adt/accountDetailsInit?mode=confirmation" xr:uid="{4A61EFAF-9A59-470A-89B3-6D5F25E4CBFA}"/>
    <hyperlink ref="B10" r:id="rId24" display="https://www13.bmo.com/onlinebanking/OLB/fin/acc/adt/accountDetailsInit?mode=confirmation" xr:uid="{0B9AC46A-93A4-4505-8721-8935B3541916}"/>
    <hyperlink ref="B11" r:id="rId25" display="https://www13.bmo.com/onlinebanking/OLB/fin/acc/adt/accountDetailsInit?mode=confirmation" xr:uid="{59309FFA-1E98-47D3-A2C7-2AAFED52E294}"/>
    <hyperlink ref="B12" r:id="rId26" display="https://www13.bmo.com/onlinebanking/OLB/fin/acc/adt/accountDetailsInit?mode=confirmation" xr:uid="{B9571467-CE4A-4E28-86D1-EB1A59035060}"/>
    <hyperlink ref="B13" r:id="rId27" display="https://www13.bmo.com/onlinebanking/OLB/fin/acc/adt/accountDetailsInit?mode=confirmation" xr:uid="{4754D5E6-9E06-4834-820F-640F107A66F0}"/>
    <hyperlink ref="B14" r:id="rId28" display="https://www13.bmo.com/onlinebanking/OLB/fin/acc/adt/accountDetailsInit?mode=confirmation" xr:uid="{C10EDDCA-4EE7-4464-A4A2-181A03ECFC81}"/>
    <hyperlink ref="B15" r:id="rId29" display="https://www13.bmo.com/onlinebanking/OLB/fin/acc/adt/accountDetailsInit?mode=confirmation" xr:uid="{2A6E92BA-E45A-41C9-BD7A-5263EF6BE539}"/>
    <hyperlink ref="B16" r:id="rId30" display="https://www13.bmo.com/onlinebanking/OLB/fin/acc/adt/accountDetailsInit?mode=confirmation" xr:uid="{F409C7DC-857D-4E17-8715-6D56950005D1}"/>
    <hyperlink ref="B17" r:id="rId31" display="https://www13.bmo.com/onlinebanking/OLB/fin/acc/adt/accountDetailsInit?mode=confirmation" xr:uid="{3B96E23F-3194-46D5-9BC5-750D6C1C7075}"/>
    <hyperlink ref="B18" r:id="rId32" display="https://www13.bmo.com/onlinebanking/OLB/fin/acc/adt/accountDetailsInit?mode=confirmation" xr:uid="{E572DCC6-EE0A-47AB-AF69-045999820285}"/>
    <hyperlink ref="B19" r:id="rId33" display="https://www13.bmo.com/onlinebanking/OLB/fin/acc/adt/accountDetailsInit?mode=confirmation" xr:uid="{0F37B4C6-4857-436F-9EEE-3237191B88D9}"/>
    <hyperlink ref="B20" r:id="rId34" display="https://www13.bmo.com/onlinebanking/OLB/fin/acc/adt/accountDetailsInit?mode=confirmation" xr:uid="{F0C95484-D263-4B31-87B1-2CDF402CF18B}"/>
    <hyperlink ref="B21" r:id="rId35" display="https://www13.bmo.com/onlinebanking/OLB/fin/acc/adt/accountDetailsInit?mode=confirmation" xr:uid="{A9623F0C-95EB-4A88-8EB6-809F130DF6DF}"/>
    <hyperlink ref="B22" r:id="rId36" display="https://www13.bmo.com/onlinebanking/OLB/fin/acc/adt/accountDetailsInit?mode=confirmation" xr:uid="{0D99B750-418A-4EFC-B145-2213FED40A17}"/>
    <hyperlink ref="B23" r:id="rId37" display="https://www13.bmo.com/onlinebanking/OLB/fin/acc/adt/accountDetailsInit?mode=confirmation" xr:uid="{33621C3D-3A85-4A2D-AF2A-8EB5E1483B12}"/>
    <hyperlink ref="B24" r:id="rId38" display="https://www13.bmo.com/onlinebanking/OLB/fin/acc/adt/accountDetailsInit?mode=confirmation" xr:uid="{3E7556F3-682F-43DF-A0AD-A4E408A2C4C5}"/>
    <hyperlink ref="B25" r:id="rId39" display="https://www13.bmo.com/onlinebanking/OLB/fin/acc/adt/accountDetailsInit?mode=confirmation" xr:uid="{CAE34889-A6BE-4C3E-A42D-49E58017FA25}"/>
    <hyperlink ref="B26" r:id="rId40" display="https://www13.bmo.com/onlinebanking/OLB/fin/acc/adt/accountDetailsInit?mode=confirmation" xr:uid="{B2C14416-6067-4648-8C23-BD33D870541F}"/>
    <hyperlink ref="B27" r:id="rId41" display="https://www13.bmo.com/onlinebanking/OLB/fin/acc/adt/accountDetailsInit?mode=confirmation" xr:uid="{75613DF0-F5ED-4506-92B7-F4A3A8503071}"/>
    <hyperlink ref="B28" r:id="rId42" display="https://www13.bmo.com/onlinebanking/OLB/fin/acc/adt/accountDetailsInit?mode=confirmation" xr:uid="{3FF03122-926B-45B6-AF93-09FAB77435D7}"/>
    <hyperlink ref="B29" r:id="rId43" display="https://www13.bmo.com/onlinebanking/OLB/fin/acc/adt/accountDetailsInit?mode=confirmation" xr:uid="{DA28F092-1222-4CA3-9CDA-2F0D0FC9273A}"/>
  </hyperlinks>
  <pageMargins left="0.7" right="0.7" top="0.75" bottom="0.75" header="0.3" footer="0.3"/>
  <pageSetup orientation="portrait" r:id="rId4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workbookViewId="0">
      <selection activeCell="B29" sqref="B29"/>
    </sheetView>
  </sheetViews>
  <sheetFormatPr defaultRowHeight="14.4" x14ac:dyDescent="0.3"/>
  <cols>
    <col min="3" max="3" width="20.88671875" customWidth="1"/>
    <col min="4" max="4" width="10.33203125" bestFit="1" customWidth="1"/>
    <col min="5" max="5" width="21.21875" customWidth="1"/>
    <col min="6" max="6" width="16.88671875" customWidth="1"/>
  </cols>
  <sheetData>
    <row r="1" spans="1:6" x14ac:dyDescent="0.3">
      <c r="A1" s="3" t="s">
        <v>16</v>
      </c>
    </row>
    <row r="3" spans="1:6" x14ac:dyDescent="0.3">
      <c r="A3" s="10" t="s">
        <v>8</v>
      </c>
      <c r="B3" s="10"/>
      <c r="C3" s="10"/>
      <c r="D3" s="10"/>
      <c r="E3" s="12"/>
      <c r="F3" s="12"/>
    </row>
    <row r="4" spans="1:6" x14ac:dyDescent="0.3">
      <c r="A4" t="s">
        <v>7</v>
      </c>
      <c r="F4" s="6">
        <v>85179.73</v>
      </c>
    </row>
    <row r="5" spans="1:6" x14ac:dyDescent="0.3">
      <c r="C5" s="1"/>
      <c r="F5" s="5"/>
    </row>
    <row r="6" spans="1:6" x14ac:dyDescent="0.3">
      <c r="B6" t="s">
        <v>9</v>
      </c>
      <c r="C6" s="1" t="s">
        <v>10</v>
      </c>
      <c r="D6" s="1">
        <v>1592.3400000000011</v>
      </c>
      <c r="F6" s="5"/>
    </row>
    <row r="7" spans="1:6" x14ac:dyDescent="0.3">
      <c r="B7" t="s">
        <v>9</v>
      </c>
      <c r="C7" s="1" t="s">
        <v>11</v>
      </c>
      <c r="D7" s="1">
        <v>12415.09</v>
      </c>
      <c r="F7" s="5"/>
    </row>
    <row r="8" spans="1:6" x14ac:dyDescent="0.3">
      <c r="B8" t="s">
        <v>9</v>
      </c>
      <c r="C8" s="1" t="s">
        <v>15</v>
      </c>
      <c r="D8" s="1">
        <v>75.709999999999994</v>
      </c>
      <c r="F8" s="14">
        <v>14083.14</v>
      </c>
    </row>
    <row r="9" spans="1:6" x14ac:dyDescent="0.3">
      <c r="F9" s="5"/>
    </row>
    <row r="10" spans="1:6" x14ac:dyDescent="0.3">
      <c r="D10" t="s">
        <v>0</v>
      </c>
      <c r="F10" s="7">
        <v>99262.87</v>
      </c>
    </row>
    <row r="11" spans="1:6" x14ac:dyDescent="0.3">
      <c r="C11" s="1"/>
      <c r="F11" s="5"/>
    </row>
    <row r="12" spans="1:6" x14ac:dyDescent="0.3">
      <c r="B12" t="s">
        <v>12</v>
      </c>
      <c r="C12" s="2" t="s">
        <v>13</v>
      </c>
      <c r="D12" s="5">
        <v>3973.93</v>
      </c>
      <c r="F12" s="5"/>
    </row>
    <row r="13" spans="1:6" x14ac:dyDescent="0.3">
      <c r="C13" s="2"/>
      <c r="F13" s="5">
        <v>3973.93</v>
      </c>
    </row>
    <row r="14" spans="1:6" ht="15" thickBot="1" x14ac:dyDescent="0.35">
      <c r="E14" s="4" t="s">
        <v>14</v>
      </c>
      <c r="F14" s="8">
        <v>95288.94</v>
      </c>
    </row>
    <row r="15" spans="1:6" ht="15" thickTop="1" x14ac:dyDescent="0.3">
      <c r="E15" s="4"/>
      <c r="F15" s="13"/>
    </row>
    <row r="16" spans="1:6" x14ac:dyDescent="0.3">
      <c r="C16" s="4" t="s">
        <v>17</v>
      </c>
      <c r="D16" t="s">
        <v>1</v>
      </c>
      <c r="F16" s="9">
        <v>77156.800000000003</v>
      </c>
    </row>
    <row r="17" spans="1:6" x14ac:dyDescent="0.3">
      <c r="F17" s="5"/>
    </row>
    <row r="18" spans="1:6" x14ac:dyDescent="0.3">
      <c r="A18" s="10" t="s">
        <v>2</v>
      </c>
      <c r="B18" s="10"/>
      <c r="C18" s="10"/>
      <c r="D18" s="10"/>
      <c r="E18" s="10"/>
      <c r="F18" s="11"/>
    </row>
    <row r="19" spans="1:6" x14ac:dyDescent="0.3">
      <c r="A19" t="s">
        <v>3</v>
      </c>
      <c r="F19" s="5">
        <v>22936.18</v>
      </c>
    </row>
    <row r="20" spans="1:6" x14ac:dyDescent="0.3">
      <c r="A20" t="s">
        <v>4</v>
      </c>
      <c r="F20" s="5">
        <v>12415.09</v>
      </c>
    </row>
    <row r="21" spans="1:6" x14ac:dyDescent="0.3">
      <c r="A21" t="s">
        <v>5</v>
      </c>
      <c r="F21" s="5">
        <v>5717.05</v>
      </c>
    </row>
    <row r="22" spans="1:6" ht="15" thickBot="1" x14ac:dyDescent="0.35">
      <c r="D22" t="s">
        <v>6</v>
      </c>
      <c r="F22" s="8">
        <v>41068.32</v>
      </c>
    </row>
    <row r="23" spans="1:6" ht="15" thickTop="1" x14ac:dyDescent="0.3">
      <c r="F23" s="5"/>
    </row>
    <row r="24" spans="1:6" x14ac:dyDescent="0.3">
      <c r="F2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Report for Jan 2021</vt:lpstr>
      <vt:lpstr>Sheet2</vt:lpstr>
      <vt:lpstr>Bank Account Report</vt:lpstr>
      <vt:lpstr>Sheet2!CK</vt:lpstr>
      <vt:lpstr>Sheet2!DS</vt:lpstr>
      <vt:lpstr>Sheet2!SC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Shehan</dc:creator>
  <cp:lastModifiedBy>psheh</cp:lastModifiedBy>
  <dcterms:created xsi:type="dcterms:W3CDTF">2020-11-25T22:21:51Z</dcterms:created>
  <dcterms:modified xsi:type="dcterms:W3CDTF">2021-01-20T21:50:10Z</dcterms:modified>
</cp:coreProperties>
</file>